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go_2018\"/>
    </mc:Choice>
  </mc:AlternateContent>
  <bookViews>
    <workbookView xWindow="0" yWindow="0" windowWidth="28800" windowHeight="11835"/>
  </bookViews>
  <sheets>
    <sheet name="Milho alta tecnologia" sheetId="6" r:id="rId1"/>
  </sheets>
  <definedNames>
    <definedName name="_xlnm.Print_Area" localSheetId="0">'Milho alta tecnologia'!$A$1:$F$47</definedName>
  </definedNames>
  <calcPr calcId="152511"/>
</workbook>
</file>

<file path=xl/calcChain.xml><?xml version="1.0" encoding="utf-8"?>
<calcChain xmlns="http://schemas.openxmlformats.org/spreadsheetml/2006/main">
  <c r="D41" i="6" l="1"/>
  <c r="F27" i="6" l="1"/>
  <c r="F18" i="6"/>
  <c r="F9" i="6"/>
  <c r="F41" i="6" l="1"/>
  <c r="D39" i="6" l="1"/>
  <c r="E40" i="6" l="1"/>
  <c r="F40" i="6" s="1"/>
  <c r="F39" i="6"/>
  <c r="F32" i="6"/>
  <c r="F31" i="6"/>
  <c r="F30" i="6"/>
  <c r="F29" i="6"/>
  <c r="F28" i="6"/>
  <c r="F25" i="6"/>
  <c r="F24" i="6"/>
  <c r="F23" i="6"/>
  <c r="F22" i="6"/>
  <c r="F21" i="6"/>
  <c r="F20" i="6"/>
  <c r="F19" i="6"/>
  <c r="F16" i="6"/>
  <c r="F15" i="6"/>
  <c r="F14" i="6"/>
  <c r="F13" i="6"/>
  <c r="F12" i="6"/>
  <c r="F11" i="6"/>
  <c r="F10" i="6"/>
  <c r="F8" i="6"/>
  <c r="F17" i="6" l="1"/>
  <c r="F26" i="6"/>
  <c r="F7" i="6"/>
  <c r="F38" i="6"/>
  <c r="E33" i="6" l="1"/>
  <c r="F33" i="6" s="1"/>
  <c r="E34" i="6" s="1"/>
  <c r="F34" i="6" s="1"/>
  <c r="E35" i="6" l="1"/>
  <c r="F35" i="6" s="1"/>
  <c r="E37" i="6" s="1"/>
  <c r="F37" i="6" s="1"/>
  <c r="F36" i="6" s="1"/>
  <c r="F42" i="6" l="1"/>
  <c r="F43" i="6" s="1"/>
  <c r="F44" i="6" l="1"/>
  <c r="F45" i="6" s="1"/>
</calcChain>
</file>

<file path=xl/sharedStrings.xml><?xml version="1.0" encoding="utf-8"?>
<sst xmlns="http://schemas.openxmlformats.org/spreadsheetml/2006/main" count="95" uniqueCount="67">
  <si>
    <t>Especificação</t>
  </si>
  <si>
    <t>Quantidade</t>
  </si>
  <si>
    <t>Semente</t>
  </si>
  <si>
    <t>kg</t>
  </si>
  <si>
    <t>dia-homem</t>
  </si>
  <si>
    <t>Colheita</t>
  </si>
  <si>
    <t>Colheita Mecânica</t>
  </si>
  <si>
    <t>Transporte externo</t>
  </si>
  <si>
    <t>Previdência social</t>
  </si>
  <si>
    <t>l</t>
  </si>
  <si>
    <t>09-33-12</t>
  </si>
  <si>
    <t>Milho híbrido BT</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</si>
  <si>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</si>
  <si>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</si>
  <si>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</si>
  <si>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</si>
  <si>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</si>
  <si>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</si>
  <si>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</si>
  <si>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</si>
  <si>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</si>
  <si>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</si>
  <si>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</si>
  <si>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</si>
  <si>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</si>
  <si>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</si>
  <si>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</si>
  <si>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</si>
  <si>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</si>
  <si>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</si>
  <si>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</si>
  <si>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</si>
  <si>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</si>
  <si>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r>
      <rPr>
        <b/>
        <sz val="10"/>
        <rFont val="Arial"/>
        <family val="2"/>
      </rPr>
      <t>Milho:</t>
    </r>
    <r>
      <rPr>
        <sz val="10"/>
        <rFont val="Arial"/>
        <family val="2"/>
      </rPr>
      <t xml:space="preserve"> Alta utilização de tecnologia </t>
    </r>
  </si>
  <si>
    <t>9 - RECEITA BRUTA</t>
  </si>
  <si>
    <t>CUSTO OPERACIONAL DIRETO (Custo Variável)</t>
  </si>
  <si>
    <t>MARGEM BRUTA</t>
  </si>
  <si>
    <t>Adubo de base</t>
  </si>
  <si>
    <t>Herbicida dessecante</t>
  </si>
  <si>
    <t>Herbicida pós emergente</t>
  </si>
  <si>
    <t>Adubo de cobertura</t>
  </si>
  <si>
    <t>Inseticida - Tratamento semente</t>
  </si>
  <si>
    <t>Tratamento semente</t>
  </si>
  <si>
    <t>Aplicação dessecante</t>
  </si>
  <si>
    <t>Plantio/adubação</t>
  </si>
  <si>
    <t>Adubação cobertura (2 aplicações)</t>
  </si>
  <si>
    <t>Aplicação herbicida</t>
  </si>
  <si>
    <t>Trator+pulverizador</t>
  </si>
  <si>
    <t>Trator+plantadeira</t>
  </si>
  <si>
    <t>Trator+distrib. ureia</t>
  </si>
  <si>
    <t>Colhetadeira média</t>
  </si>
  <si>
    <t>60.000 sementes</t>
  </si>
  <si>
    <t>Unidade de  referência</t>
  </si>
  <si>
    <t>Valor unitário (R$)</t>
  </si>
  <si>
    <t>Valor total (R$)</t>
  </si>
  <si>
    <t>2,3% da receita bruta</t>
  </si>
  <si>
    <t>Sistema de cultivo: Plantio direto e semente transgênica.</t>
  </si>
  <si>
    <t>Uréia</t>
  </si>
  <si>
    <t>Calcário</t>
  </si>
  <si>
    <t>t</t>
  </si>
  <si>
    <t>1 aplic cada 3 anos</t>
  </si>
  <si>
    <t>Aplicação de calcário</t>
  </si>
  <si>
    <t>Trator+distrib. calcário</t>
  </si>
  <si>
    <t>3,0% de 1+2+3+4</t>
  </si>
  <si>
    <t>7,75% ao ano</t>
  </si>
  <si>
    <t>1 ano</t>
  </si>
  <si>
    <t>CUSTO DIRETO DE PRODUÇÃO POR HECTARE DE CULTIVO: Safra 2017/18 - Agosto/2018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</si>
</sst>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6" formatCode="0.0%"/>
  </numFmts>
  <fonts count="1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8"/>
      <name val="Arial MT"/>
    </font>
    <font>
      <b/>
      <sz val="8"/>
      <name val="Arial MT"/>
    </font>
    <font>
      <b/>
      <sz val="16"/>
      <name val="Arial"/>
      <family val="2"/>
    </font>
    <font>
      <b/>
      <sz val="10"/>
      <color theme="1"/>
      <name val="Arial"/>
      <family val="2"/>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60">
    <xf numFmtId="0" fontId="0" fillId="0" borderId="0" xfId="0"/>
    <xf numFmtId="0" fontId="10" fillId="0" borderId="0" xfId="0" applyFont="1"/>
    <xf numFmtId="0" fontId="10" fillId="0" borderId="0" xfId="0" applyFont="1" applyAlignment="1">
      <alignment horizontal="left"/>
    </xf>
    <xf numFmtId="0" fontId="11" fillId="0" borderId="0" xfId="0" applyFont="1" applyAlignment="1">
      <alignment horizontal="left"/>
    </xf>
    <xf numFmtId="0" fontId="11" fillId="0" borderId="0" xfId="0" applyFont="1" applyBorder="1" applyAlignment="1">
      <alignment horizontal="left"/>
    </xf>
    <xf numFmtId="0" fontId="9" fillId="0" borderId="0" xfId="0" applyFont="1"/>
    <xf numFmtId="0" fontId="0" fillId="0" borderId="1" xfId="0"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2" fontId="0" fillId="0" borderId="1" xfId="0" applyNumberFormat="1" applyFill="1" applyBorder="1" applyAlignment="1">
      <alignment vertical="center"/>
    </xf>
    <xf numFmtId="0" fontId="9" fillId="0" borderId="1" xfId="0" applyFont="1" applyFill="1" applyBorder="1" applyAlignment="1">
      <alignment horizontal="center" vertical="center"/>
    </xf>
    <xf numFmtId="0" fontId="8" fillId="2" borderId="1" xfId="0" applyFont="1" applyFill="1" applyBorder="1" applyAlignment="1">
      <alignment vertical="center"/>
    </xf>
    <xf numFmtId="0" fontId="9" fillId="2" borderId="1" xfId="0" applyFont="1" applyFill="1" applyBorder="1" applyAlignment="1">
      <alignment vertical="center"/>
    </xf>
    <xf numFmtId="2" fontId="8" fillId="2" borderId="1" xfId="0" applyNumberFormat="1" applyFont="1" applyFill="1" applyBorder="1" applyAlignment="1">
      <alignment vertical="center"/>
    </xf>
    <xf numFmtId="0" fontId="0" fillId="2" borderId="1" xfId="0" applyFill="1" applyBorder="1" applyAlignment="1">
      <alignment vertical="center"/>
    </xf>
    <xf numFmtId="0" fontId="8" fillId="0" borderId="1" xfId="0" applyFont="1" applyFill="1" applyBorder="1" applyAlignment="1">
      <alignment horizontal="center" vertical="center"/>
    </xf>
    <xf numFmtId="0" fontId="6" fillId="0" borderId="1" xfId="0" applyFont="1" applyFill="1" applyBorder="1" applyAlignment="1">
      <alignment vertical="center"/>
    </xf>
    <xf numFmtId="2" fontId="6" fillId="0" borderId="1" xfId="0" applyNumberFormat="1" applyFont="1" applyFill="1" applyBorder="1" applyAlignment="1">
      <alignment vertical="center"/>
    </xf>
    <xf numFmtId="2" fontId="5" fillId="0" borderId="1" xfId="0" applyNumberFormat="1" applyFont="1" applyFill="1" applyBorder="1" applyAlignment="1">
      <alignment vertical="center"/>
    </xf>
    <xf numFmtId="0" fontId="0" fillId="0" borderId="1" xfId="0"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8" fillId="0" borderId="1" xfId="0" applyFont="1" applyFill="1" applyBorder="1" applyAlignment="1">
      <alignment horizontal="center" vertical="center" wrapText="1"/>
    </xf>
    <xf numFmtId="2" fontId="3" fillId="0" borderId="1" xfId="0" applyNumberFormat="1" applyFont="1" applyFill="1" applyBorder="1" applyAlignment="1">
      <alignment vertical="center"/>
    </xf>
    <xf numFmtId="2" fontId="2" fillId="0" borderId="1" xfId="0" applyNumberFormat="1" applyFont="1" applyFill="1" applyBorder="1" applyAlignment="1">
      <alignment vertical="center"/>
    </xf>
    <xf numFmtId="0" fontId="2" fillId="0" borderId="1" xfId="0" applyFont="1" applyFill="1" applyBorder="1" applyAlignment="1">
      <alignment vertical="center"/>
    </xf>
    <xf numFmtId="0" fontId="9" fillId="0" borderId="1" xfId="0" applyFont="1" applyFill="1" applyBorder="1" applyAlignment="1">
      <alignment horizontal="left" vertical="center"/>
    </xf>
    <xf numFmtId="164" fontId="8" fillId="2" borderId="1" xfId="1" applyFont="1" applyFill="1" applyBorder="1" applyAlignment="1">
      <alignment vertical="center"/>
    </xf>
    <xf numFmtId="164" fontId="0" fillId="0" borderId="1" xfId="1" applyFont="1" applyFill="1" applyBorder="1" applyAlignment="1">
      <alignment vertical="center"/>
    </xf>
    <xf numFmtId="0" fontId="2" fillId="2" borderId="1" xfId="0" applyFont="1" applyFill="1" applyBorder="1" applyAlignment="1">
      <alignment vertical="center"/>
    </xf>
    <xf numFmtId="2" fontId="9" fillId="2" borderId="1" xfId="0" applyNumberFormat="1" applyFont="1" applyFill="1" applyBorder="1" applyAlignment="1">
      <alignment vertical="center"/>
    </xf>
    <xf numFmtId="166" fontId="9" fillId="2" borderId="1" xfId="0" applyNumberFormat="1" applyFont="1" applyFill="1" applyBorder="1" applyAlignment="1">
      <alignment vertical="center"/>
    </xf>
    <xf numFmtId="166" fontId="2" fillId="2" borderId="1" xfId="0" applyNumberFormat="1" applyFont="1" applyFill="1" applyBorder="1" applyAlignment="1">
      <alignment vertical="center"/>
    </xf>
    <xf numFmtId="0" fontId="13" fillId="0" borderId="1" xfId="0" applyFont="1" applyFill="1" applyBorder="1" applyAlignment="1">
      <alignment horizontal="center" vertical="center"/>
    </xf>
    <xf numFmtId="0" fontId="1" fillId="0" borderId="1" xfId="0" applyFont="1" applyFill="1" applyBorder="1" applyAlignment="1">
      <alignment vertical="center"/>
    </xf>
    <xf numFmtId="10" fontId="1" fillId="0" borderId="1" xfId="0" applyNumberFormat="1" applyFont="1" applyFill="1" applyBorder="1" applyAlignment="1">
      <alignment vertical="center"/>
    </xf>
    <xf numFmtId="0" fontId="7" fillId="0" borderId="0" xfId="0" applyFont="1" applyAlignment="1">
      <alignment horizontal="center"/>
    </xf>
    <xf numFmtId="0" fontId="7" fillId="0" borderId="0" xfId="0" applyFont="1"/>
    <xf numFmtId="0" fontId="7" fillId="0" borderId="1" xfId="0" applyFont="1" applyFill="1" applyBorder="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164" fontId="7" fillId="0" borderId="1" xfId="1" applyFont="1" applyFill="1" applyBorder="1" applyAlignment="1">
      <alignmen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5" fillId="0" borderId="0" xfId="0" applyFont="1" applyFill="1" applyBorder="1" applyAlignment="1">
      <alignment horizontal="left" vertical="center"/>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8" fillId="0" borderId="3" xfId="0" applyFont="1" applyFill="1" applyBorder="1" applyAlignment="1">
      <alignment horizontal="left" vertical="center"/>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0" fontId="12" fillId="0" borderId="2" xfId="0" applyFont="1" applyFill="1" applyBorder="1" applyAlignment="1">
      <alignment horizontal="left" vertical="center"/>
    </xf>
    <xf numFmtId="0" fontId="12" fillId="0" borderId="4" xfId="0" applyFont="1" applyFill="1" applyBorder="1" applyAlignment="1">
      <alignment horizontal="left" vertical="center"/>
    </xf>
    <xf numFmtId="0" fontId="12" fillId="0" borderId="3" xfId="0" applyFont="1" applyFill="1" applyBorder="1" applyAlignment="1">
      <alignment horizontal="left" vertical="center"/>
    </xf>
    <xf numFmtId="0" fontId="8"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3" xfId="0" applyFont="1" applyFill="1" applyBorder="1" applyAlignment="1">
      <alignment horizontal="left" vertical="center"/>
    </xf>
    <xf numFmtId="0" fontId="4" fillId="0" borderId="0" xfId="0" applyFont="1" applyFill="1" applyBorder="1" applyAlignment="1">
      <alignment horizontal="left" vertical="center"/>
    </xf>
    <xf numFmtId="0" fontId="9" fillId="0" borderId="2"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76200</xdr:rowOff>
    </xdr:from>
    <xdr:to>
      <xdr:col>6</xdr:col>
      <xdr:colOff>0</xdr:colOff>
      <xdr:row>62</xdr:row>
      <xdr:rowOff>0</xdr:rowOff>
    </xdr:to>
    <xdr:sp macro="" textlink="">
      <xdr:nvSpPr>
        <xdr:cNvPr id="5" name="CaixaDeTexto 4"/>
        <xdr:cNvSpPr txBox="1"/>
      </xdr:nvSpPr>
      <xdr:spPr>
        <a:xfrm>
          <a:off x="0" y="8943975"/>
          <a:ext cx="9315450" cy="265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10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eaLnBrk="1" fontAlgn="auto" latinLnBrk="0" hangingPunct="1"/>
          <a:r>
            <a:rPr kumimoji="0" lang="pt-BR" sz="1000" b="0" i="0" u="none" strike="noStrike" kern="0" cap="none" spc="0" normalizeH="0" baseline="0">
              <a:ln>
                <a:noFill/>
              </a:ln>
              <a:solidFill>
                <a:prstClr val="black"/>
              </a:solidFill>
              <a:effectLst/>
              <a:uLnTx/>
              <a:uFillTx/>
              <a:latin typeface="Arial" pitchFamily="34" charset="0"/>
              <a:ea typeface="+mn-ea"/>
              <a:cs typeface="Arial" pitchFamily="34" charset="0"/>
            </a:rPr>
            <a:t>O custo de produção direto do milho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 ser obtido, no link: https://cepa.epagri.sc.gov.br/index.php/produtos/custos-de-producao/</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1</xdr:colOff>
      <xdr:row>0</xdr:row>
      <xdr:rowOff>59531</xdr:rowOff>
    </xdr:from>
    <xdr:to>
      <xdr:col>0</xdr:col>
      <xdr:colOff>1454727</xdr:colOff>
      <xdr:row>0</xdr:row>
      <xdr:rowOff>458933</xdr:rowOff>
    </xdr:to>
    <xdr:pic>
      <xdr:nvPicPr>
        <xdr:cNvPr id="3"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59531"/>
          <a:ext cx="1454726" cy="39940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tabSelected="1" zoomScaleNormal="100" workbookViewId="0">
      <selection activeCell="A3" sqref="A3:F3"/>
    </sheetView>
  </sheetViews>
  <sheetFormatPr defaultRowHeight="12.75"/>
  <cols>
    <col min="1" max="1" width="46" customWidth="1"/>
    <col min="2" max="2" width="23.28515625" customWidth="1"/>
    <col min="3" max="3" width="18.28515625" customWidth="1"/>
    <col min="4" max="4" width="16.140625" customWidth="1"/>
    <col min="5" max="5" width="15.42578125" customWidth="1"/>
    <col min="6" max="6" width="20.5703125" customWidth="1"/>
  </cols>
  <sheetData>
    <row r="1" spans="1:6" ht="39" customHeight="1">
      <c r="A1" s="52"/>
      <c r="B1" s="53"/>
      <c r="C1" s="53"/>
      <c r="D1" s="53"/>
      <c r="E1" s="53"/>
      <c r="F1" s="54"/>
    </row>
    <row r="2" spans="1:6" ht="19.5" customHeight="1">
      <c r="A2" s="55" t="s">
        <v>66</v>
      </c>
      <c r="B2" s="55"/>
      <c r="C2" s="55"/>
      <c r="D2" s="55"/>
      <c r="E2" s="55"/>
      <c r="F2" s="55"/>
    </row>
    <row r="3" spans="1:6" ht="18" customHeight="1">
      <c r="A3" s="59" t="s">
        <v>33</v>
      </c>
      <c r="B3" s="56"/>
      <c r="C3" s="56"/>
      <c r="D3" s="56"/>
      <c r="E3" s="56"/>
      <c r="F3" s="57"/>
    </row>
    <row r="4" spans="1:6" ht="17.25" customHeight="1">
      <c r="A4" s="55" t="s">
        <v>56</v>
      </c>
      <c r="B4" s="55"/>
      <c r="C4" s="55"/>
      <c r="D4" s="55"/>
      <c r="E4" s="55"/>
      <c r="F4" s="55"/>
    </row>
    <row r="5" spans="1:6" ht="22.5" customHeight="1">
      <c r="A5" s="47" t="s">
        <v>26</v>
      </c>
      <c r="B5" s="48"/>
      <c r="C5" s="49"/>
      <c r="D5" s="35">
        <v>180</v>
      </c>
      <c r="E5" s="50"/>
      <c r="F5" s="51"/>
    </row>
    <row r="6" spans="1:6" ht="35.25" customHeight="1">
      <c r="A6" s="7" t="s">
        <v>28</v>
      </c>
      <c r="B6" s="15" t="s">
        <v>0</v>
      </c>
      <c r="C6" s="24" t="s">
        <v>52</v>
      </c>
      <c r="D6" s="15" t="s">
        <v>1</v>
      </c>
      <c r="E6" s="24" t="s">
        <v>53</v>
      </c>
      <c r="F6" s="24" t="s">
        <v>54</v>
      </c>
    </row>
    <row r="7" spans="1:6" ht="14.1" customHeight="1">
      <c r="A7" s="11" t="s">
        <v>13</v>
      </c>
      <c r="B7" s="11"/>
      <c r="C7" s="11"/>
      <c r="D7" s="11"/>
      <c r="E7" s="11"/>
      <c r="F7" s="29">
        <f>SUM(F8:F16)</f>
        <v>2764.3740000000003</v>
      </c>
    </row>
    <row r="8" spans="1:6" ht="14.1" customHeight="1">
      <c r="A8" s="6" t="s">
        <v>2</v>
      </c>
      <c r="B8" s="8" t="s">
        <v>11</v>
      </c>
      <c r="C8" s="10" t="s">
        <v>51</v>
      </c>
      <c r="D8" s="17">
        <v>1.3</v>
      </c>
      <c r="E8" s="9">
        <v>745.27</v>
      </c>
      <c r="F8" s="30">
        <f>D8*E8</f>
        <v>968.851</v>
      </c>
    </row>
    <row r="9" spans="1:6" ht="14.1" customHeight="1">
      <c r="A9" s="6" t="s">
        <v>58</v>
      </c>
      <c r="B9" s="8" t="s">
        <v>60</v>
      </c>
      <c r="C9" s="10" t="s">
        <v>59</v>
      </c>
      <c r="D9" s="17">
        <v>2</v>
      </c>
      <c r="E9" s="9">
        <v>139.83000000000001</v>
      </c>
      <c r="F9" s="30">
        <f>D9*E9/3</f>
        <v>93.220000000000013</v>
      </c>
    </row>
    <row r="10" spans="1:6" ht="14.1" customHeight="1">
      <c r="A10" s="8" t="s">
        <v>37</v>
      </c>
      <c r="B10" s="6" t="s">
        <v>10</v>
      </c>
      <c r="C10" s="19" t="s">
        <v>3</v>
      </c>
      <c r="D10" s="18">
        <v>400</v>
      </c>
      <c r="E10" s="18">
        <v>1.798</v>
      </c>
      <c r="F10" s="30">
        <f t="shared" ref="F10:F16" si="0">D10*E10</f>
        <v>719.2</v>
      </c>
    </row>
    <row r="11" spans="1:6" ht="14.1" customHeight="1">
      <c r="A11" s="8" t="s">
        <v>38</v>
      </c>
      <c r="B11" s="6"/>
      <c r="C11" s="19" t="s">
        <v>3</v>
      </c>
      <c r="D11" s="18">
        <v>1.5</v>
      </c>
      <c r="E11" s="18">
        <v>27.11</v>
      </c>
      <c r="F11" s="30">
        <f t="shared" si="0"/>
        <v>40.664999999999999</v>
      </c>
    </row>
    <row r="12" spans="1:6" ht="14.1" customHeight="1">
      <c r="A12" s="28" t="s">
        <v>39</v>
      </c>
      <c r="B12" s="6"/>
      <c r="C12" s="19" t="s">
        <v>9</v>
      </c>
      <c r="D12" s="18">
        <v>0.25</v>
      </c>
      <c r="E12" s="18">
        <v>379.92</v>
      </c>
      <c r="F12" s="30">
        <f t="shared" si="0"/>
        <v>94.98</v>
      </c>
    </row>
    <row r="13" spans="1:6" ht="14.1" customHeight="1">
      <c r="A13" s="8" t="s">
        <v>39</v>
      </c>
      <c r="B13" s="8"/>
      <c r="C13" s="19" t="s">
        <v>9</v>
      </c>
      <c r="D13" s="18">
        <v>4</v>
      </c>
      <c r="E13" s="25">
        <v>18.41</v>
      </c>
      <c r="F13" s="30">
        <f t="shared" si="0"/>
        <v>73.64</v>
      </c>
    </row>
    <row r="14" spans="1:6" ht="14.1" customHeight="1">
      <c r="A14" s="8" t="s">
        <v>40</v>
      </c>
      <c r="B14" s="8" t="s">
        <v>57</v>
      </c>
      <c r="C14" s="19" t="s">
        <v>3</v>
      </c>
      <c r="D14" s="18">
        <v>400</v>
      </c>
      <c r="E14" s="18">
        <v>1.54</v>
      </c>
      <c r="F14" s="30">
        <f t="shared" si="0"/>
        <v>616</v>
      </c>
    </row>
    <row r="15" spans="1:6" ht="14.1" customHeight="1">
      <c r="A15" s="8" t="s">
        <v>41</v>
      </c>
      <c r="B15" s="6"/>
      <c r="C15" s="19" t="s">
        <v>9</v>
      </c>
      <c r="D15" s="18">
        <v>0.3</v>
      </c>
      <c r="E15" s="26">
        <v>441</v>
      </c>
      <c r="F15" s="30">
        <f t="shared" si="0"/>
        <v>132.29999999999998</v>
      </c>
    </row>
    <row r="16" spans="1:6" ht="14.1" customHeight="1">
      <c r="A16" s="6" t="s">
        <v>12</v>
      </c>
      <c r="B16" s="6"/>
      <c r="C16" s="19" t="s">
        <v>9</v>
      </c>
      <c r="D16" s="18">
        <v>0.3</v>
      </c>
      <c r="E16" s="26">
        <v>85.06</v>
      </c>
      <c r="F16" s="30">
        <f t="shared" si="0"/>
        <v>25.518000000000001</v>
      </c>
    </row>
    <row r="17" spans="1:6" ht="14.1" customHeight="1">
      <c r="A17" s="11" t="s">
        <v>18</v>
      </c>
      <c r="B17" s="11"/>
      <c r="C17" s="20"/>
      <c r="D17" s="11"/>
      <c r="E17" s="14"/>
      <c r="F17" s="29">
        <f>SUM(F18:F25)</f>
        <v>177.36650000000003</v>
      </c>
    </row>
    <row r="18" spans="1:6" ht="14.1" customHeight="1">
      <c r="A18" s="8" t="s">
        <v>61</v>
      </c>
      <c r="B18" s="8"/>
      <c r="C18" s="19" t="s">
        <v>4</v>
      </c>
      <c r="D18" s="9">
        <v>0.3</v>
      </c>
      <c r="E18" s="9">
        <v>114.43</v>
      </c>
      <c r="F18" s="30">
        <f>D18*E18/3</f>
        <v>11.443</v>
      </c>
    </row>
    <row r="19" spans="1:6" ht="14.1" customHeight="1">
      <c r="A19" s="8" t="s">
        <v>42</v>
      </c>
      <c r="B19" s="10"/>
      <c r="C19" s="19" t="s">
        <v>4</v>
      </c>
      <c r="D19" s="9">
        <v>0.05</v>
      </c>
      <c r="E19" s="9">
        <v>114.43</v>
      </c>
      <c r="F19" s="30">
        <f>D19*E19</f>
        <v>5.7215000000000007</v>
      </c>
    </row>
    <row r="20" spans="1:6" ht="14.1" customHeight="1">
      <c r="A20" s="8" t="s">
        <v>43</v>
      </c>
      <c r="B20" s="10"/>
      <c r="C20" s="19" t="s">
        <v>4</v>
      </c>
      <c r="D20" s="9">
        <v>0.1</v>
      </c>
      <c r="E20" s="9">
        <v>114.43</v>
      </c>
      <c r="F20" s="30">
        <f t="shared" ref="F20:F25" si="1">D20*E20</f>
        <v>11.443000000000001</v>
      </c>
    </row>
    <row r="21" spans="1:6" ht="14.1" customHeight="1">
      <c r="A21" s="8" t="s">
        <v>44</v>
      </c>
      <c r="B21" s="10"/>
      <c r="C21" s="19" t="s">
        <v>4</v>
      </c>
      <c r="D21" s="9">
        <v>0.2</v>
      </c>
      <c r="E21" s="9">
        <v>114.43</v>
      </c>
      <c r="F21" s="30">
        <f t="shared" si="1"/>
        <v>22.886000000000003</v>
      </c>
    </row>
    <row r="22" spans="1:6" ht="14.1" customHeight="1">
      <c r="A22" s="27" t="s">
        <v>14</v>
      </c>
      <c r="B22" s="10"/>
      <c r="C22" s="19" t="s">
        <v>4</v>
      </c>
      <c r="D22" s="18">
        <v>0.7</v>
      </c>
      <c r="E22" s="9">
        <v>114.43</v>
      </c>
      <c r="F22" s="30">
        <f t="shared" si="1"/>
        <v>80.100999999999999</v>
      </c>
    </row>
    <row r="23" spans="1:6" ht="14.1" customHeight="1">
      <c r="A23" s="27" t="s">
        <v>45</v>
      </c>
      <c r="B23" s="10"/>
      <c r="C23" s="19" t="s">
        <v>4</v>
      </c>
      <c r="D23" s="18">
        <v>0.1</v>
      </c>
      <c r="E23" s="9">
        <v>114.43</v>
      </c>
      <c r="F23" s="30">
        <f t="shared" si="1"/>
        <v>11.443000000000001</v>
      </c>
    </row>
    <row r="24" spans="1:6" ht="14.1" customHeight="1">
      <c r="A24" s="8" t="s">
        <v>46</v>
      </c>
      <c r="B24" s="10"/>
      <c r="C24" s="19" t="s">
        <v>4</v>
      </c>
      <c r="D24" s="9">
        <v>0.1</v>
      </c>
      <c r="E24" s="9">
        <v>114.43</v>
      </c>
      <c r="F24" s="30">
        <f t="shared" si="1"/>
        <v>11.443000000000001</v>
      </c>
    </row>
    <row r="25" spans="1:6" ht="14.1" customHeight="1">
      <c r="A25" s="6" t="s">
        <v>5</v>
      </c>
      <c r="B25" s="10"/>
      <c r="C25" s="19" t="s">
        <v>4</v>
      </c>
      <c r="D25" s="9">
        <v>0.2</v>
      </c>
      <c r="E25" s="9">
        <v>114.43</v>
      </c>
      <c r="F25" s="30">
        <f t="shared" si="1"/>
        <v>22.886000000000003</v>
      </c>
    </row>
    <row r="26" spans="1:6" ht="14.1" customHeight="1">
      <c r="A26" s="11" t="s">
        <v>19</v>
      </c>
      <c r="B26" s="11"/>
      <c r="C26" s="20"/>
      <c r="D26" s="13"/>
      <c r="E26" s="14"/>
      <c r="F26" s="29">
        <f>SUM(F27:F32)</f>
        <v>612.01400000000001</v>
      </c>
    </row>
    <row r="27" spans="1:6" s="39" customFormat="1" ht="14.1" customHeight="1">
      <c r="A27" s="40" t="s">
        <v>61</v>
      </c>
      <c r="B27" s="40" t="s">
        <v>62</v>
      </c>
      <c r="C27" s="42" t="s">
        <v>30</v>
      </c>
      <c r="D27" s="41">
        <v>0.3</v>
      </c>
      <c r="E27" s="40">
        <v>93.92</v>
      </c>
      <c r="F27" s="43">
        <f>D27*E27/3</f>
        <v>9.3919999999999995</v>
      </c>
    </row>
    <row r="28" spans="1:6" s="39" customFormat="1" ht="14.1" customHeight="1">
      <c r="A28" s="40" t="s">
        <v>43</v>
      </c>
      <c r="B28" s="40" t="s">
        <v>47</v>
      </c>
      <c r="C28" s="42" t="s">
        <v>30</v>
      </c>
      <c r="D28" s="41">
        <v>0.6</v>
      </c>
      <c r="E28" s="41">
        <v>102.69</v>
      </c>
      <c r="F28" s="43">
        <f>D28*E28</f>
        <v>61.613999999999997</v>
      </c>
    </row>
    <row r="29" spans="1:6" s="39" customFormat="1" ht="14.1" customHeight="1">
      <c r="A29" s="40" t="s">
        <v>44</v>
      </c>
      <c r="B29" s="40" t="s">
        <v>48</v>
      </c>
      <c r="C29" s="42" t="s">
        <v>30</v>
      </c>
      <c r="D29" s="41">
        <v>1</v>
      </c>
      <c r="E29" s="41">
        <v>124.68</v>
      </c>
      <c r="F29" s="43">
        <f t="shared" ref="F29:F32" si="2">D29*E29</f>
        <v>124.68</v>
      </c>
    </row>
    <row r="30" spans="1:6" s="39" customFormat="1" ht="14.1" customHeight="1">
      <c r="A30" s="40" t="s">
        <v>46</v>
      </c>
      <c r="B30" s="40" t="s">
        <v>47</v>
      </c>
      <c r="C30" s="42" t="s">
        <v>30</v>
      </c>
      <c r="D30" s="41">
        <v>0.6</v>
      </c>
      <c r="E30" s="41">
        <v>102.69</v>
      </c>
      <c r="F30" s="43">
        <f t="shared" si="2"/>
        <v>61.613999999999997</v>
      </c>
    </row>
    <row r="31" spans="1:6" s="39" customFormat="1" ht="14.1" customHeight="1">
      <c r="A31" s="40" t="s">
        <v>45</v>
      </c>
      <c r="B31" s="40" t="s">
        <v>49</v>
      </c>
      <c r="C31" s="42" t="s">
        <v>30</v>
      </c>
      <c r="D31" s="41">
        <v>0.6</v>
      </c>
      <c r="E31" s="41">
        <v>72.09</v>
      </c>
      <c r="F31" s="43">
        <f t="shared" si="2"/>
        <v>43.253999999999998</v>
      </c>
    </row>
    <row r="32" spans="1:6" s="39" customFormat="1" ht="14.1" customHeight="1">
      <c r="A32" s="40" t="s">
        <v>6</v>
      </c>
      <c r="B32" s="40" t="s">
        <v>50</v>
      </c>
      <c r="C32" s="42" t="s">
        <v>30</v>
      </c>
      <c r="D32" s="41">
        <v>1</v>
      </c>
      <c r="E32" s="41">
        <v>311.45999999999998</v>
      </c>
      <c r="F32" s="43">
        <f t="shared" si="2"/>
        <v>311.45999999999998</v>
      </c>
    </row>
    <row r="33" spans="1:6" ht="14.1" customHeight="1">
      <c r="A33" s="11" t="s">
        <v>20</v>
      </c>
      <c r="B33" s="12" t="s">
        <v>24</v>
      </c>
      <c r="C33" s="21"/>
      <c r="D33" s="33">
        <v>0.01</v>
      </c>
      <c r="E33" s="32">
        <f>F7+F17+F26</f>
        <v>3553.7545000000005</v>
      </c>
      <c r="F33" s="29">
        <f>D33*E33</f>
        <v>35.537545000000009</v>
      </c>
    </row>
    <row r="34" spans="1:6" ht="14.1" customHeight="1">
      <c r="A34" s="11" t="s">
        <v>21</v>
      </c>
      <c r="B34" s="31" t="s">
        <v>25</v>
      </c>
      <c r="C34" s="21"/>
      <c r="D34" s="33">
        <v>0.02</v>
      </c>
      <c r="E34" s="32">
        <f>F7+F17+F26+F33</f>
        <v>3589.2920450000006</v>
      </c>
      <c r="F34" s="29">
        <f>D34*E34</f>
        <v>71.785840900000011</v>
      </c>
    </row>
    <row r="35" spans="1:6" ht="14.1" customHeight="1">
      <c r="A35" s="11" t="s">
        <v>22</v>
      </c>
      <c r="B35" s="12" t="s">
        <v>63</v>
      </c>
      <c r="C35" s="21"/>
      <c r="D35" s="34">
        <v>0.03</v>
      </c>
      <c r="E35" s="32">
        <f>F7+F17+F26+F33</f>
        <v>3589.2920450000006</v>
      </c>
      <c r="F35" s="29">
        <f>D35*E35</f>
        <v>107.67876135000002</v>
      </c>
    </row>
    <row r="36" spans="1:6" ht="14.1" customHeight="1">
      <c r="A36" s="11" t="s">
        <v>27</v>
      </c>
      <c r="B36" s="12"/>
      <c r="C36" s="21"/>
      <c r="D36" s="11"/>
      <c r="E36" s="14"/>
      <c r="F36" s="29">
        <f>SUM(F37:F37)</f>
        <v>292.07864016187506</v>
      </c>
    </row>
    <row r="37" spans="1:6" ht="14.1" customHeight="1">
      <c r="A37" s="6" t="s">
        <v>32</v>
      </c>
      <c r="B37" s="36" t="s">
        <v>64</v>
      </c>
      <c r="C37" s="38" t="s">
        <v>65</v>
      </c>
      <c r="D37" s="37">
        <v>7.7499999999999999E-2</v>
      </c>
      <c r="E37" s="9">
        <f>F7+F17+F26+F33+F34+F35</f>
        <v>3768.7566472500007</v>
      </c>
      <c r="F37" s="30">
        <f>D37*E37</f>
        <v>292.07864016187506</v>
      </c>
    </row>
    <row r="38" spans="1:6" ht="14.1" customHeight="1">
      <c r="A38" s="11" t="s">
        <v>23</v>
      </c>
      <c r="B38" s="11"/>
      <c r="C38" s="20"/>
      <c r="D38" s="11"/>
      <c r="E38" s="11"/>
      <c r="F38" s="29">
        <f>F39+F40</f>
        <v>571.62599999999998</v>
      </c>
    </row>
    <row r="39" spans="1:6" ht="14.1" customHeight="1">
      <c r="A39" s="6" t="s">
        <v>7</v>
      </c>
      <c r="B39" s="16"/>
      <c r="C39" s="19" t="s">
        <v>15</v>
      </c>
      <c r="D39" s="36">
        <f>D5</f>
        <v>180</v>
      </c>
      <c r="E39" s="40">
        <v>2.66</v>
      </c>
      <c r="F39" s="30">
        <f>D39*E39</f>
        <v>478.8</v>
      </c>
    </row>
    <row r="40" spans="1:6" ht="14.1" customHeight="1">
      <c r="A40" s="6" t="s">
        <v>8</v>
      </c>
      <c r="B40" s="8" t="s">
        <v>55</v>
      </c>
      <c r="C40" s="19"/>
      <c r="D40" s="6">
        <v>1.4999999999999999E-2</v>
      </c>
      <c r="E40" s="9">
        <f>F41</f>
        <v>6188.4000000000005</v>
      </c>
      <c r="F40" s="30">
        <f>D40*E40</f>
        <v>92.826000000000008</v>
      </c>
    </row>
    <row r="41" spans="1:6" s="39" customFormat="1" ht="14.1" customHeight="1">
      <c r="A41" s="11" t="s">
        <v>34</v>
      </c>
      <c r="B41" s="44"/>
      <c r="C41" s="45" t="s">
        <v>16</v>
      </c>
      <c r="D41" s="44">
        <f>D5</f>
        <v>180</v>
      </c>
      <c r="E41" s="44">
        <v>34.380000000000003</v>
      </c>
      <c r="F41" s="29">
        <f>D41*E41</f>
        <v>6188.4000000000005</v>
      </c>
    </row>
    <row r="42" spans="1:6" ht="14.1" customHeight="1">
      <c r="A42" s="11" t="s">
        <v>35</v>
      </c>
      <c r="B42" s="12" t="s">
        <v>16</v>
      </c>
      <c r="C42" s="22"/>
      <c r="D42" s="14"/>
      <c r="E42" s="14"/>
      <c r="F42" s="29">
        <f>F7+F17+F26+F33+F34+F35+F36+F38</f>
        <v>4632.4612874118757</v>
      </c>
    </row>
    <row r="43" spans="1:6" ht="14.1" customHeight="1">
      <c r="A43" s="11" t="s">
        <v>35</v>
      </c>
      <c r="B43" s="12" t="s">
        <v>17</v>
      </c>
      <c r="C43" s="20"/>
      <c r="D43" s="14"/>
      <c r="E43" s="14"/>
      <c r="F43" s="29">
        <f>F42/D5</f>
        <v>25.735896041177089</v>
      </c>
    </row>
    <row r="44" spans="1:6" ht="14.1" customHeight="1">
      <c r="A44" s="11" t="s">
        <v>36</v>
      </c>
      <c r="B44" s="12" t="s">
        <v>16</v>
      </c>
      <c r="C44" s="23"/>
      <c r="D44" s="14"/>
      <c r="E44" s="14"/>
      <c r="F44" s="29">
        <f>F41-F42</f>
        <v>1555.9387125881249</v>
      </c>
    </row>
    <row r="45" spans="1:6" ht="14.1" customHeight="1">
      <c r="A45" s="11" t="s">
        <v>36</v>
      </c>
      <c r="B45" s="12" t="s">
        <v>31</v>
      </c>
      <c r="C45" s="23"/>
      <c r="D45" s="14"/>
      <c r="E45" s="14"/>
      <c r="F45" s="29">
        <f>F44/F42*100</f>
        <v>33.587732655558085</v>
      </c>
    </row>
    <row r="46" spans="1:6" ht="20.25" customHeight="1">
      <c r="A46" s="46" t="s">
        <v>29</v>
      </c>
      <c r="B46" s="46"/>
      <c r="C46" s="46"/>
      <c r="D46" s="46"/>
      <c r="E46" s="46"/>
      <c r="F46" s="46"/>
    </row>
    <row r="47" spans="1:6" ht="24" customHeight="1">
      <c r="A47" s="58"/>
      <c r="B47" s="46"/>
      <c r="C47" s="46"/>
      <c r="D47" s="46"/>
      <c r="E47" s="46"/>
      <c r="F47" s="46"/>
    </row>
    <row r="48" spans="1:6">
      <c r="A48" s="4"/>
    </row>
    <row r="49" spans="1:1">
      <c r="A49" s="4"/>
    </row>
    <row r="50" spans="1:1">
      <c r="A50" s="3"/>
    </row>
    <row r="51" spans="1:1">
      <c r="A51" s="2"/>
    </row>
    <row r="52" spans="1:1">
      <c r="A52" s="2"/>
    </row>
    <row r="53" spans="1:1">
      <c r="A53" s="1"/>
    </row>
    <row r="54" spans="1:1">
      <c r="A54" s="2"/>
    </row>
    <row r="55" spans="1:1">
      <c r="A55" s="2"/>
    </row>
    <row r="56" spans="1:1">
      <c r="A56" s="2"/>
    </row>
    <row r="57" spans="1:1">
      <c r="A57" s="2"/>
    </row>
    <row r="58" spans="1:1">
      <c r="A58" s="2"/>
    </row>
    <row r="64" spans="1:1">
      <c r="A64" s="5"/>
    </row>
  </sheetData>
  <mergeCells count="8">
    <mergeCell ref="A46:F46"/>
    <mergeCell ref="A47:F47"/>
    <mergeCell ref="A5:C5"/>
    <mergeCell ref="E5:F5"/>
    <mergeCell ref="A1:F1"/>
    <mergeCell ref="A2:F2"/>
    <mergeCell ref="A3:F3"/>
    <mergeCell ref="A4:F4"/>
  </mergeCells>
  <pageMargins left="0.511811024" right="0.511811024" top="0.78740157499999996" bottom="0.78740157499999996" header="0.31496062000000002" footer="0.31496062000000002"/>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Milho alta tecnologia</vt:lpstr>
      <vt:lpstr>'Milho alta tecnologia'!Area_de_impressao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2018-11-19T18:04:21Z</cp:lastPrinted>
  <dcterms:created xsi:type="dcterms:W3CDTF">1999-07-19T11:40:25Z</dcterms:created>
  <dcterms:modified xsi:type="dcterms:W3CDTF">2018-11-27T16:19:14Z</dcterms:modified>
</cp:coreProperties>
</file>